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internrwa-my.sharepoint.com/personal/rmazarei_irwaonline_org/Documents/Desktop/Department - Accounting/Controller - Accounting/Budget/Budget 2026 - 27/Drafts/"/>
    </mc:Choice>
  </mc:AlternateContent>
  <xr:revisionPtr revIDLastSave="0" documentId="8_{3F5A114F-4603-4098-BFFF-5DBEA905A7BD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Sheet1" sheetId="1" r:id="rId1"/>
  </sheets>
  <definedNames>
    <definedName name="_xlnm.Print_Area" localSheetId="0">Sheet1!$A$1:$H$29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B25" i="1"/>
  <c r="C25" i="1" s="1"/>
  <c r="B24" i="1"/>
  <c r="C24" i="1" s="1"/>
  <c r="B23" i="1"/>
  <c r="C23" i="1" s="1"/>
  <c r="B22" i="1"/>
  <c r="C22" i="1" s="1"/>
  <c r="B21" i="1"/>
  <c r="C21" i="1" s="1"/>
  <c r="B20" i="1"/>
  <c r="C20" i="1" s="1"/>
  <c r="B19" i="1"/>
  <c r="C19" i="1" s="1"/>
  <c r="B18" i="1"/>
  <c r="C18" i="1" s="1"/>
  <c r="B17" i="1"/>
  <c r="C17" i="1" s="1"/>
  <c r="B16" i="1"/>
  <c r="C16" i="1" s="1"/>
  <c r="B15" i="1"/>
  <c r="C15" i="1" s="1"/>
  <c r="B14" i="1"/>
  <c r="C14" i="1" s="1"/>
  <c r="B13" i="1"/>
  <c r="C13" i="1" s="1"/>
  <c r="B2" i="1"/>
  <c r="C2" i="1" s="1"/>
  <c r="B4" i="1"/>
  <c r="C4" i="1" s="1"/>
  <c r="B5" i="1"/>
  <c r="C5" i="1" s="1"/>
  <c r="B6" i="1"/>
  <c r="C6" i="1" s="1"/>
  <c r="B7" i="1"/>
  <c r="C7" i="1" s="1"/>
  <c r="B8" i="1"/>
  <c r="C8" i="1" s="1"/>
  <c r="B3" i="1"/>
  <c r="C3" i="1" s="1"/>
  <c r="D26" i="1" l="1"/>
  <c r="E26" i="1" l="1"/>
  <c r="B26" i="1" s="1"/>
  <c r="C26" i="1" s="1"/>
  <c r="D28" i="1"/>
  <c r="D12" i="1"/>
  <c r="E9" i="1"/>
  <c r="F26" i="1"/>
  <c r="F9" i="1"/>
  <c r="F28" i="1"/>
  <c r="E28" i="1"/>
  <c r="F12" i="1"/>
  <c r="E12" i="1"/>
  <c r="A28" i="1"/>
  <c r="A12" i="1"/>
  <c r="E29" i="1" l="1"/>
  <c r="B9" i="1"/>
  <c r="C9" i="1" s="1"/>
  <c r="D29" i="1"/>
  <c r="B29" i="1" l="1"/>
  <c r="C29" i="1" s="1"/>
</calcChain>
</file>

<file path=xl/sharedStrings.xml><?xml version="1.0" encoding="utf-8"?>
<sst xmlns="http://schemas.openxmlformats.org/spreadsheetml/2006/main" count="80" uniqueCount="75">
  <si>
    <t>Expense</t>
  </si>
  <si>
    <t>Description</t>
  </si>
  <si>
    <t>Assumptions and Strategy</t>
  </si>
  <si>
    <t>Recognized income from investments</t>
  </si>
  <si>
    <t>Income from the sale of IRWA branded merchandise.</t>
  </si>
  <si>
    <t>Affiliate dues, magazine subscriptions and miscellaneous.</t>
  </si>
  <si>
    <t>All Ordinary Revenue Sources</t>
  </si>
  <si>
    <t>Net Income</t>
  </si>
  <si>
    <t>Travel expense for IEC &amp; IGC leadership</t>
  </si>
  <si>
    <t>All costs related to providing support
services to conduct the business of the Association.</t>
  </si>
  <si>
    <t>Based on typical statistics.</t>
  </si>
  <si>
    <t>Travel expense for Industry Committees.</t>
  </si>
  <si>
    <t>Net income for the Association.</t>
  </si>
  <si>
    <t>Travel for agency/allied organization liaisons including Appraisal Foundation.</t>
  </si>
  <si>
    <t>All Ordinary expenses needed to conduct normal business.</t>
  </si>
  <si>
    <t>New and renewing Regular Members,
Agency and Corporate Members
Application Fees.</t>
  </si>
  <si>
    <t>Cost of pins, plaques and PROW book sold.</t>
  </si>
  <si>
    <t>Federal and State income taxes for Unrelated Business Income Tax (UBIT)  of the Association activities.</t>
  </si>
  <si>
    <t>50: Cost of Goods Sold</t>
  </si>
  <si>
    <t>67: Seminars &amp; Conferences</t>
  </si>
  <si>
    <t>74: Travel‐ Regions</t>
  </si>
  <si>
    <t>75: Travel – Industry Committees</t>
  </si>
  <si>
    <t>76: Travel – Service Committees</t>
  </si>
  <si>
    <t>77: Travel‐ Other</t>
  </si>
  <si>
    <t>78: Travel – IEC/IGC</t>
  </si>
  <si>
    <t>79: Travel‐ Staff</t>
  </si>
  <si>
    <t>80: Administrative Expenses</t>
  </si>
  <si>
    <t>88: Income Taxes</t>
  </si>
  <si>
    <t>40: Education Income</t>
  </si>
  <si>
    <t>41: Advertising Income</t>
  </si>
  <si>
    <t>43: Investment Income</t>
  </si>
  <si>
    <t>44: Membership Income</t>
  </si>
  <si>
    <t>45: Merchandise Sales</t>
  </si>
  <si>
    <t>46: Other Income</t>
  </si>
  <si>
    <t>47: Seminars &amp; Conferences</t>
  </si>
  <si>
    <t>Total Expense</t>
  </si>
  <si>
    <t>Total Income</t>
  </si>
  <si>
    <t>Categories</t>
  </si>
  <si>
    <t>IRWA HQ is operating with full staff.</t>
  </si>
  <si>
    <t>55: Education Expenses</t>
  </si>
  <si>
    <t>60: Payroll &amp; Benefits</t>
  </si>
  <si>
    <t>597: Building Operation</t>
  </si>
  <si>
    <r>
      <t>Income from Right of Way Magazine, digital and website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advertising.</t>
    </r>
  </si>
  <si>
    <t>Both IGC meetings are budgeted to have Region Chairs and Vice Chairs attending.</t>
  </si>
  <si>
    <t>Travel expense for governance meetings and assigned staff attendance at Region forums and Chapters as needed.</t>
  </si>
  <si>
    <t>Based on historical average on sale of pins, plaques and Principles of Right of Way textbook.</t>
  </si>
  <si>
    <t>IEC representative travel to AASHTO and other industry organizations.</t>
  </si>
  <si>
    <t>Unrelated Business Income Tax (UBIT) on Magazine and Conference Advertising income less direct and indirect expenses. Expenses are reduced due to providing digital magazine option.</t>
  </si>
  <si>
    <t>Reduction in magazine advertisers, ad size and ad frequency, includes job ads on membership site.</t>
  </si>
  <si>
    <t>Income from investment with E*TRADE and nominal banks' interest.</t>
  </si>
  <si>
    <r>
      <t>Payroll, benefits, and pension expenses for</t>
    </r>
    <r>
      <rPr>
        <sz val="10"/>
        <rFont val="Calibri"/>
        <family val="2"/>
        <scheme val="minor"/>
      </rPr>
      <t xml:space="preserve"> 19</t>
    </r>
    <r>
      <rPr>
        <sz val="10"/>
        <color theme="1"/>
        <rFont val="Calibri"/>
        <family val="2"/>
        <scheme val="minor"/>
      </rPr>
      <t xml:space="preserve"> full-time staff.</t>
    </r>
  </si>
  <si>
    <t>Budgeted an additional $15,000 for Region Vice Chairs' exchange pilot program.</t>
  </si>
  <si>
    <t>Credit Card points, miscellaneous vendor discounts.</t>
  </si>
  <si>
    <r>
      <t>Based on 46 corpo</t>
    </r>
    <r>
      <rPr>
        <sz val="10"/>
        <rFont val="Calibri"/>
        <family val="2"/>
        <scheme val="minor"/>
      </rPr>
      <t>rations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27 Agencies and 86 new members per month and 4,905 renewing members. Inclusive of a $10 dues increas</t>
    </r>
    <r>
      <rPr>
        <sz val="10"/>
        <color theme="1"/>
        <rFont val="Calibri"/>
        <family val="2"/>
        <scheme val="minor"/>
      </rPr>
      <t xml:space="preserve">e for </t>
    </r>
    <r>
      <rPr>
        <sz val="10"/>
        <rFont val="Calibri"/>
        <family val="2"/>
        <scheme val="minor"/>
      </rPr>
      <t>2026</t>
    </r>
    <r>
      <rPr>
        <b/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membership years.</t>
    </r>
  </si>
  <si>
    <t>Estimated to have 30 exhibitors, 952 attendees and 13 Sponsors at the conference in Calgary, AB.</t>
  </si>
  <si>
    <t>Increases in revenue is based on a significant ask from RWIEF.</t>
  </si>
  <si>
    <r>
      <t xml:space="preserve">Based on current </t>
    </r>
    <r>
      <rPr>
        <sz val="10"/>
        <rFont val="Calibri"/>
        <family val="2"/>
        <scheme val="minor"/>
      </rPr>
      <t>amounts, adjusted for inflation.</t>
    </r>
  </si>
  <si>
    <t>Pool of funds was decreased to $10K in 2026 - 27 budget</t>
  </si>
  <si>
    <t>Based on staff attending 20 forums.</t>
  </si>
  <si>
    <t>Expenses are anticipated to be higher primarily due to inflation and completion of new projects.</t>
  </si>
  <si>
    <t>2026 - 27 Budget Proposed</t>
  </si>
  <si>
    <t>2025 - 26 Budget</t>
  </si>
  <si>
    <t>2024 - 25
Actual</t>
  </si>
  <si>
    <t>Revenue from International Conference to be held.</t>
  </si>
  <si>
    <t>Classroom (In-person &amp; Virtual) of Chapter and IRWA courses, online education
RWIEF/CRWEF funding requests, certification &amp; designation.</t>
  </si>
  <si>
    <t>Travel expense for Service Committees.</t>
  </si>
  <si>
    <r>
      <t xml:space="preserve">Increase for Ethics Committee members to travel to conference  Also includes two in-person IPEC meetings and an added travel for an additional </t>
    </r>
    <r>
      <rPr>
        <sz val="10"/>
        <rFont val="Calibri"/>
        <family val="2"/>
        <scheme val="minor"/>
      </rPr>
      <t>IPEC</t>
    </r>
    <r>
      <rPr>
        <b/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member.</t>
    </r>
  </si>
  <si>
    <t>All expenses related to the production and execution of the Annual Education Conference to be held in Calgary, AB.</t>
  </si>
  <si>
    <t>Based on an average of 15 attendees per course over 350 classroom/virtual courses and 2,826 online attendees. Inclusive of income for $499K from projects to be completed in fiscal year 2026 - 27 and funded by RWIEF.</t>
  </si>
  <si>
    <t>Expenses related to conducting educational courses and scholarships.</t>
  </si>
  <si>
    <t>Building fees, depreciation, maintenance, taxes, and utilities.</t>
  </si>
  <si>
    <t>Cost of new courses hosted by HQ, expenses for classroom and virtual courses hosted by HQ and chapters, shipping course material and ChIP ChIP. Also includes increase of $10,000 for Regions' Incentive.</t>
  </si>
  <si>
    <t>Travel expense for Region Chairs, Vice Chairs, and Secretaries (excluding Chairs/RVC travel to IGC meetings/conference).</t>
  </si>
  <si>
    <t>Increase due to inflation (Amortization and Marketing).</t>
  </si>
  <si>
    <t>Less attendees are anticipated for this conference. Inclusive of $83K credit from the City of Calgary, 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</si>
</sst>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E1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4" fontId="2" fillId="0" borderId="1" xfId="0" quotePrefix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8" fontId="2" fillId="0" borderId="0" xfId="0" applyNumberFormat="1" applyFont="1" applyAlignment="1">
      <alignment vertical="center"/>
    </xf>
    <xf numFmtId="8" fontId="2" fillId="0" borderId="20" xfId="0" applyNumberFormat="1" applyFont="1" applyBorder="1" applyAlignment="1">
      <alignment horizontal="center" vertical="center" wrapText="1"/>
    </xf>
    <xf numFmtId="9" fontId="2" fillId="0" borderId="20" xfId="1" applyFont="1" applyBorder="1" applyAlignment="1">
      <alignment horizontal="center" vertical="center" wrapText="1"/>
    </xf>
    <xf numFmtId="8" fontId="2" fillId="0" borderId="21" xfId="0" applyNumberFormat="1" applyFont="1" applyBorder="1" applyAlignment="1">
      <alignment horizontal="center" vertical="center" wrapText="1"/>
    </xf>
    <xf numFmtId="9" fontId="2" fillId="0" borderId="21" xfId="1" applyFont="1" applyBorder="1" applyAlignment="1">
      <alignment horizontal="center" vertical="center" wrapText="1"/>
    </xf>
    <xf numFmtId="9" fontId="2" fillId="0" borderId="20" xfId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8" fontId="2" fillId="3" borderId="20" xfId="0" applyNumberFormat="1" applyFont="1" applyFill="1" applyBorder="1" applyAlignment="1">
      <alignment horizontal="center" vertical="center" wrapText="1"/>
    </xf>
    <xf numFmtId="9" fontId="2" fillId="3" borderId="20" xfId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8" fontId="3" fillId="3" borderId="22" xfId="0" applyNumberFormat="1" applyFont="1" applyFill="1" applyBorder="1" applyAlignment="1">
      <alignment horizontal="center" vertical="center" wrapText="1"/>
    </xf>
    <xf numFmtId="9" fontId="3" fillId="3" borderId="22" xfId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8" fontId="2" fillId="0" borderId="25" xfId="0" applyNumberFormat="1" applyFont="1" applyBorder="1" applyAlignment="1">
      <alignment horizontal="center" vertical="center" wrapText="1"/>
    </xf>
    <xf numFmtId="9" fontId="2" fillId="0" borderId="25" xfId="1" applyFont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64A53501-F136-44B4-9F26-B08064FCBF99}"/>
  </tableStyles>
  <colors>
    <mruColors>
      <color rgb="FF0066E1"/>
      <color rgb="FFCCC0DA"/>
      <color rgb="FF7030A0"/>
      <color rgb="FF9636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workbookViewId="0">
      <pane xSplit="3" ySplit="1" topLeftCell="D8" activePane="bottomRight" state="frozen"/>
      <selection pane="topRight" activeCell="D1" sqref="D1"/>
      <selection pane="bottomLeft" activeCell="A2" sqref="A2"/>
      <selection pane="bottomRight" activeCell="K17" sqref="K17"/>
    </sheetView>
  </sheetViews>
  <sheetFormatPr defaultColWidth="8.81640625" defaultRowHeight="13" x14ac:dyDescent="0.35"/>
  <cols>
    <col min="1" max="1" width="26.1796875" style="1" bestFit="1" customWidth="1"/>
    <col min="2" max="3" width="10.90625" style="1" hidden="1" customWidth="1"/>
    <col min="4" max="4" width="15" style="1" customWidth="1"/>
    <col min="5" max="5" width="14.6328125" style="1" bestFit="1" customWidth="1"/>
    <col min="6" max="6" width="13.54296875" style="1" customWidth="1"/>
    <col min="7" max="7" width="34.453125" style="13" customWidth="1"/>
    <col min="8" max="8" width="50.90625" style="13" customWidth="1"/>
    <col min="9" max="9" width="35.453125" style="13" customWidth="1"/>
    <col min="10" max="10" width="18.54296875" style="1" bestFit="1" customWidth="1"/>
    <col min="11" max="16384" width="8.81640625" style="13"/>
  </cols>
  <sheetData>
    <row r="1" spans="1:10" s="9" customFormat="1" ht="26.5" customHeight="1" thickBot="1" x14ac:dyDescent="0.4">
      <c r="A1" s="51" t="s">
        <v>37</v>
      </c>
      <c r="B1" s="52"/>
      <c r="C1" s="52"/>
      <c r="D1" s="53" t="s">
        <v>60</v>
      </c>
      <c r="E1" s="53" t="s">
        <v>61</v>
      </c>
      <c r="F1" s="53" t="s">
        <v>62</v>
      </c>
      <c r="G1" s="53" t="s">
        <v>1</v>
      </c>
      <c r="H1" s="54" t="s">
        <v>2</v>
      </c>
      <c r="J1" s="7"/>
    </row>
    <row r="2" spans="1:10" ht="52" x14ac:dyDescent="0.35">
      <c r="A2" s="45" t="s">
        <v>28</v>
      </c>
      <c r="B2" s="46">
        <f>D2-E2</f>
        <v>500900.66999999993</v>
      </c>
      <c r="C2" s="47">
        <f>B2/E2</f>
        <v>0.2322368866115187</v>
      </c>
      <c r="D2" s="48">
        <v>2657753</v>
      </c>
      <c r="E2" s="48">
        <v>2156852.33</v>
      </c>
      <c r="F2" s="48">
        <v>2267674.2599999998</v>
      </c>
      <c r="G2" s="49" t="s">
        <v>64</v>
      </c>
      <c r="H2" s="50" t="s">
        <v>68</v>
      </c>
    </row>
    <row r="3" spans="1:10" ht="26" x14ac:dyDescent="0.35">
      <c r="A3" s="10" t="s">
        <v>29</v>
      </c>
      <c r="B3" s="23">
        <f>D3-E3</f>
        <v>-25203</v>
      </c>
      <c r="C3" s="24">
        <f>B3/E3</f>
        <v>-0.18002142857142858</v>
      </c>
      <c r="D3" s="14">
        <v>114797</v>
      </c>
      <c r="E3" s="14">
        <v>140000</v>
      </c>
      <c r="F3" s="15">
        <v>151448.6</v>
      </c>
      <c r="G3" s="12" t="s">
        <v>42</v>
      </c>
      <c r="H3" s="8" t="s">
        <v>48</v>
      </c>
      <c r="I3" s="22"/>
    </row>
    <row r="4" spans="1:10" ht="29.15" customHeight="1" x14ac:dyDescent="0.35">
      <c r="A4" s="10" t="s">
        <v>30</v>
      </c>
      <c r="B4" s="23">
        <f t="shared" ref="B4:B8" si="0">D4-E4</f>
        <v>-10000</v>
      </c>
      <c r="C4" s="24">
        <f t="shared" ref="C4:C8" si="1">B4/E4</f>
        <v>-0.1</v>
      </c>
      <c r="D4" s="11">
        <v>90000</v>
      </c>
      <c r="E4" s="11">
        <v>100000</v>
      </c>
      <c r="F4" s="15">
        <v>113755.91</v>
      </c>
      <c r="G4" s="12" t="s">
        <v>3</v>
      </c>
      <c r="H4" s="8" t="s">
        <v>49</v>
      </c>
    </row>
    <row r="5" spans="1:10" ht="39" x14ac:dyDescent="0.35">
      <c r="A5" s="10" t="s">
        <v>31</v>
      </c>
      <c r="B5" s="23">
        <f t="shared" si="0"/>
        <v>-83671</v>
      </c>
      <c r="C5" s="24">
        <f t="shared" si="1"/>
        <v>-4.3168878742148101E-2</v>
      </c>
      <c r="D5" s="11">
        <v>1854554</v>
      </c>
      <c r="E5" s="11">
        <v>1938225</v>
      </c>
      <c r="F5" s="15">
        <v>1735971.21</v>
      </c>
      <c r="G5" s="12" t="s">
        <v>15</v>
      </c>
      <c r="H5" s="8" t="s">
        <v>53</v>
      </c>
      <c r="I5" s="2"/>
      <c r="J5" s="4"/>
    </row>
    <row r="6" spans="1:10" ht="29.15" customHeight="1" x14ac:dyDescent="0.35">
      <c r="A6" s="10" t="s">
        <v>32</v>
      </c>
      <c r="B6" s="23">
        <f t="shared" si="0"/>
        <v>-285</v>
      </c>
      <c r="C6" s="24">
        <f t="shared" si="1"/>
        <v>-3.922918100481762E-2</v>
      </c>
      <c r="D6" s="11">
        <v>6980</v>
      </c>
      <c r="E6" s="11">
        <v>7265</v>
      </c>
      <c r="F6" s="15">
        <v>6035</v>
      </c>
      <c r="G6" s="12" t="s">
        <v>4</v>
      </c>
      <c r="H6" s="8" t="s">
        <v>10</v>
      </c>
    </row>
    <row r="7" spans="1:10" ht="29.15" customHeight="1" x14ac:dyDescent="0.35">
      <c r="A7" s="10" t="s">
        <v>33</v>
      </c>
      <c r="B7" s="23">
        <f t="shared" si="0"/>
        <v>-90</v>
      </c>
      <c r="C7" s="24">
        <f t="shared" si="1"/>
        <v>-7.0866141732283464E-3</v>
      </c>
      <c r="D7" s="11">
        <v>12610</v>
      </c>
      <c r="E7" s="11">
        <v>12700</v>
      </c>
      <c r="F7" s="15">
        <v>17416.43</v>
      </c>
      <c r="G7" s="12" t="s">
        <v>5</v>
      </c>
      <c r="H7" s="8" t="s">
        <v>52</v>
      </c>
    </row>
    <row r="8" spans="1:10" ht="26.5" thickBot="1" x14ac:dyDescent="0.4">
      <c r="A8" s="16" t="s">
        <v>34</v>
      </c>
      <c r="B8" s="25">
        <f t="shared" si="0"/>
        <v>-11575</v>
      </c>
      <c r="C8" s="26">
        <f t="shared" si="1"/>
        <v>-1.2563427672102678E-2</v>
      </c>
      <c r="D8" s="17">
        <v>909750</v>
      </c>
      <c r="E8" s="17">
        <v>921325</v>
      </c>
      <c r="F8" s="18">
        <v>922690</v>
      </c>
      <c r="G8" s="19" t="s">
        <v>63</v>
      </c>
      <c r="H8" s="20" t="s">
        <v>54</v>
      </c>
      <c r="J8" s="4"/>
    </row>
    <row r="9" spans="1:10" ht="45" customHeight="1" thickBot="1" x14ac:dyDescent="0.4">
      <c r="A9" s="38" t="s">
        <v>36</v>
      </c>
      <c r="B9" s="43">
        <f t="shared" ref="B9" si="2">D9-E9</f>
        <v>370076.66999999993</v>
      </c>
      <c r="C9" s="44">
        <f t="shared" ref="C9" si="3">B9/E9</f>
        <v>7.0138534119079221E-2</v>
      </c>
      <c r="D9" s="39">
        <f>SUM(D2:D8)</f>
        <v>5646444</v>
      </c>
      <c r="E9" s="39">
        <f>SUM(E2:E8)</f>
        <v>5276367.33</v>
      </c>
      <c r="F9" s="40">
        <f>SUM(F2:F8)</f>
        <v>5214991.41</v>
      </c>
      <c r="G9" s="41" t="s">
        <v>6</v>
      </c>
      <c r="H9" s="42" t="s">
        <v>55</v>
      </c>
      <c r="J9" s="4"/>
    </row>
    <row r="10" spans="1:10" ht="13.5" thickBot="1" x14ac:dyDescent="0.4"/>
    <row r="11" spans="1:10" ht="26.5" customHeight="1" thickBot="1" x14ac:dyDescent="0.4">
      <c r="A11" s="55" t="s">
        <v>0</v>
      </c>
      <c r="B11" s="56"/>
      <c r="C11" s="56"/>
      <c r="D11" s="57"/>
      <c r="E11" s="57"/>
      <c r="F11" s="57"/>
      <c r="G11" s="57"/>
      <c r="H11" s="58"/>
    </row>
    <row r="12" spans="1:10" s="9" customFormat="1" ht="26.5" customHeight="1" x14ac:dyDescent="0.35">
      <c r="A12" s="28" t="str">
        <f>$A$1</f>
        <v>Categories</v>
      </c>
      <c r="B12" s="29"/>
      <c r="C12" s="29"/>
      <c r="D12" s="30" t="str">
        <f>$D$1</f>
        <v>2026 - 27 Budget Proposed</v>
      </c>
      <c r="E12" s="30" t="str">
        <f>$E$1</f>
        <v>2025 - 26 Budget</v>
      </c>
      <c r="F12" s="30" t="str">
        <f>$F$1</f>
        <v>2024 - 25
Actual</v>
      </c>
      <c r="G12" s="30" t="s">
        <v>1</v>
      </c>
      <c r="H12" s="31" t="s">
        <v>2</v>
      </c>
      <c r="J12" s="7"/>
    </row>
    <row r="13" spans="1:10" ht="29.5" customHeight="1" x14ac:dyDescent="0.35">
      <c r="A13" s="10" t="s">
        <v>18</v>
      </c>
      <c r="B13" s="23">
        <f t="shared" ref="B13:B26" si="4">D13-E13</f>
        <v>-2840</v>
      </c>
      <c r="C13" s="24">
        <f t="shared" ref="C13:C26" si="5">B13/E13</f>
        <v>-0.23905723905723905</v>
      </c>
      <c r="D13" s="11">
        <v>9040</v>
      </c>
      <c r="E13" s="11">
        <v>11880</v>
      </c>
      <c r="F13" s="15">
        <v>6324.16</v>
      </c>
      <c r="G13" s="12" t="s">
        <v>16</v>
      </c>
      <c r="H13" s="8" t="s">
        <v>45</v>
      </c>
      <c r="I13" s="3"/>
      <c r="J13" s="4"/>
    </row>
    <row r="14" spans="1:10" ht="60" customHeight="1" x14ac:dyDescent="0.35">
      <c r="A14" s="10" t="s">
        <v>39</v>
      </c>
      <c r="B14" s="23">
        <f t="shared" si="4"/>
        <v>141482</v>
      </c>
      <c r="C14" s="24">
        <f t="shared" si="5"/>
        <v>0.41240100387968603</v>
      </c>
      <c r="D14" s="11">
        <v>484551</v>
      </c>
      <c r="E14" s="11">
        <v>343069</v>
      </c>
      <c r="F14" s="15">
        <v>444962.48</v>
      </c>
      <c r="G14" s="12" t="s">
        <v>69</v>
      </c>
      <c r="H14" s="21" t="s">
        <v>71</v>
      </c>
    </row>
    <row r="15" spans="1:10" ht="29.5" customHeight="1" x14ac:dyDescent="0.35">
      <c r="A15" s="10" t="s">
        <v>41</v>
      </c>
      <c r="B15" s="23">
        <f t="shared" si="4"/>
        <v>12507</v>
      </c>
      <c r="C15" s="24">
        <f t="shared" si="5"/>
        <v>9.9029264584784948E-2</v>
      </c>
      <c r="D15" s="11">
        <v>138803</v>
      </c>
      <c r="E15" s="11">
        <v>126296</v>
      </c>
      <c r="F15" s="15">
        <v>123370.85</v>
      </c>
      <c r="G15" s="12" t="s">
        <v>70</v>
      </c>
      <c r="H15" s="8" t="s">
        <v>56</v>
      </c>
      <c r="I15" s="2"/>
    </row>
    <row r="16" spans="1:10" ht="29.5" customHeight="1" x14ac:dyDescent="0.35">
      <c r="A16" s="10" t="s">
        <v>40</v>
      </c>
      <c r="B16" s="23">
        <f t="shared" si="4"/>
        <v>82995</v>
      </c>
      <c r="C16" s="24">
        <f t="shared" si="5"/>
        <v>3.7721467898914923E-2</v>
      </c>
      <c r="D16" s="11">
        <v>2283201</v>
      </c>
      <c r="E16" s="11">
        <v>2200206</v>
      </c>
      <c r="F16" s="15">
        <v>2149347.75</v>
      </c>
      <c r="G16" s="12" t="s">
        <v>50</v>
      </c>
      <c r="H16" s="8" t="s">
        <v>38</v>
      </c>
      <c r="I16" s="3"/>
      <c r="J16" s="4"/>
    </row>
    <row r="17" spans="1:10" ht="39" x14ac:dyDescent="0.35">
      <c r="A17" s="10" t="s">
        <v>19</v>
      </c>
      <c r="B17" s="23">
        <f t="shared" si="4"/>
        <v>-19836</v>
      </c>
      <c r="C17" s="24">
        <f t="shared" si="5"/>
        <v>-2.1718803035114035E-2</v>
      </c>
      <c r="D17" s="15">
        <v>893474</v>
      </c>
      <c r="E17" s="15">
        <v>913310</v>
      </c>
      <c r="F17" s="15">
        <v>923744.71</v>
      </c>
      <c r="G17" s="12" t="s">
        <v>67</v>
      </c>
      <c r="H17" s="8" t="s">
        <v>74</v>
      </c>
    </row>
    <row r="18" spans="1:10" ht="52" x14ac:dyDescent="0.35">
      <c r="A18" s="10" t="s">
        <v>20</v>
      </c>
      <c r="B18" s="23">
        <f t="shared" si="4"/>
        <v>0</v>
      </c>
      <c r="C18" s="27">
        <f t="shared" si="5"/>
        <v>0</v>
      </c>
      <c r="D18" s="11">
        <v>90000</v>
      </c>
      <c r="E18" s="11">
        <v>90000</v>
      </c>
      <c r="F18" s="15">
        <v>53552.160000000003</v>
      </c>
      <c r="G18" s="12" t="s">
        <v>72</v>
      </c>
      <c r="H18" s="8" t="s">
        <v>51</v>
      </c>
      <c r="I18" s="3"/>
      <c r="J18" s="4"/>
    </row>
    <row r="19" spans="1:10" ht="29.5" customHeight="1" x14ac:dyDescent="0.35">
      <c r="A19" s="10" t="s">
        <v>21</v>
      </c>
      <c r="B19" s="23">
        <f t="shared" si="4"/>
        <v>-10200</v>
      </c>
      <c r="C19" s="27">
        <f t="shared" si="5"/>
        <v>-0.19065420560747665</v>
      </c>
      <c r="D19" s="11">
        <v>43300</v>
      </c>
      <c r="E19" s="11">
        <v>53500</v>
      </c>
      <c r="F19" s="15">
        <v>18240.97</v>
      </c>
      <c r="G19" s="12" t="s">
        <v>11</v>
      </c>
      <c r="H19" s="8" t="s">
        <v>57</v>
      </c>
      <c r="I19" s="3"/>
    </row>
    <row r="20" spans="1:10" ht="42" customHeight="1" x14ac:dyDescent="0.35">
      <c r="A20" s="10" t="s">
        <v>22</v>
      </c>
      <c r="B20" s="23">
        <f t="shared" si="4"/>
        <v>-15020</v>
      </c>
      <c r="C20" s="24">
        <f t="shared" si="5"/>
        <v>-0.10870666570167185</v>
      </c>
      <c r="D20" s="11">
        <v>123150</v>
      </c>
      <c r="E20" s="11">
        <v>138170</v>
      </c>
      <c r="F20" s="15">
        <v>80720.73</v>
      </c>
      <c r="G20" s="12" t="s">
        <v>65</v>
      </c>
      <c r="H20" s="8" t="s">
        <v>66</v>
      </c>
      <c r="I20" s="3"/>
    </row>
    <row r="21" spans="1:10" ht="29.5" customHeight="1" x14ac:dyDescent="0.35">
      <c r="A21" s="10" t="s">
        <v>23</v>
      </c>
      <c r="B21" s="23">
        <f t="shared" si="4"/>
        <v>2400</v>
      </c>
      <c r="C21" s="24">
        <f t="shared" si="5"/>
        <v>0.22018348623853212</v>
      </c>
      <c r="D21" s="11">
        <v>13300</v>
      </c>
      <c r="E21" s="11">
        <v>10900</v>
      </c>
      <c r="F21" s="15">
        <v>2262.13</v>
      </c>
      <c r="G21" s="12" t="s">
        <v>13</v>
      </c>
      <c r="H21" s="8" t="s">
        <v>46</v>
      </c>
    </row>
    <row r="22" spans="1:10" ht="29.5" customHeight="1" x14ac:dyDescent="0.35">
      <c r="A22" s="10" t="s">
        <v>24</v>
      </c>
      <c r="B22" s="23">
        <f t="shared" si="4"/>
        <v>41705</v>
      </c>
      <c r="C22" s="24">
        <f t="shared" si="5"/>
        <v>0.15392422816438761</v>
      </c>
      <c r="D22" s="11">
        <v>312650</v>
      </c>
      <c r="E22" s="11">
        <v>270945</v>
      </c>
      <c r="F22" s="15">
        <v>291151.94</v>
      </c>
      <c r="G22" s="12" t="s">
        <v>8</v>
      </c>
      <c r="H22" s="8" t="s">
        <v>43</v>
      </c>
    </row>
    <row r="23" spans="1:10" ht="39" x14ac:dyDescent="0.35">
      <c r="A23" s="10" t="s">
        <v>25</v>
      </c>
      <c r="B23" s="23">
        <f t="shared" si="4"/>
        <v>7685</v>
      </c>
      <c r="C23" s="24">
        <f t="shared" si="5"/>
        <v>6.2675855319495988E-2</v>
      </c>
      <c r="D23" s="11">
        <v>130300</v>
      </c>
      <c r="E23" s="11">
        <v>122615</v>
      </c>
      <c r="F23" s="15">
        <v>113605.97</v>
      </c>
      <c r="G23" s="12" t="s">
        <v>44</v>
      </c>
      <c r="H23" s="8" t="s">
        <v>58</v>
      </c>
      <c r="I23" s="3"/>
      <c r="J23" s="4"/>
    </row>
    <row r="24" spans="1:10" ht="39" x14ac:dyDescent="0.35">
      <c r="A24" s="10" t="s">
        <v>26</v>
      </c>
      <c r="B24" s="23">
        <f t="shared" si="4"/>
        <v>85033.180000000051</v>
      </c>
      <c r="C24" s="24">
        <f t="shared" si="5"/>
        <v>8.679823778912471E-2</v>
      </c>
      <c r="D24" s="11">
        <v>1064698</v>
      </c>
      <c r="E24" s="11">
        <v>979664.82</v>
      </c>
      <c r="F24" s="15">
        <v>1006470.26</v>
      </c>
      <c r="G24" s="12" t="s">
        <v>9</v>
      </c>
      <c r="H24" s="8" t="s">
        <v>73</v>
      </c>
    </row>
    <row r="25" spans="1:10" ht="52.5" thickBot="1" x14ac:dyDescent="0.4">
      <c r="A25" s="16" t="s">
        <v>27</v>
      </c>
      <c r="B25" s="23">
        <f t="shared" si="4"/>
        <v>-5000</v>
      </c>
      <c r="C25" s="24">
        <f t="shared" si="5"/>
        <v>-0.33333333333333331</v>
      </c>
      <c r="D25" s="17">
        <v>10000</v>
      </c>
      <c r="E25" s="17">
        <v>15000</v>
      </c>
      <c r="F25" s="18">
        <v>22812.77</v>
      </c>
      <c r="G25" s="19" t="s">
        <v>17</v>
      </c>
      <c r="H25" s="20" t="s">
        <v>47</v>
      </c>
      <c r="J25" s="4"/>
    </row>
    <row r="26" spans="1:10" ht="33" customHeight="1" thickBot="1" x14ac:dyDescent="0.4">
      <c r="A26" s="38" t="s">
        <v>35</v>
      </c>
      <c r="B26" s="33">
        <f t="shared" si="4"/>
        <v>320911.1799999997</v>
      </c>
      <c r="C26" s="34">
        <f t="shared" si="5"/>
        <v>6.0829833092354554E-2</v>
      </c>
      <c r="D26" s="39">
        <f>SUM(D13:D25)</f>
        <v>5596467</v>
      </c>
      <c r="E26" s="39">
        <f>SUM(E13:E25)</f>
        <v>5275555.82</v>
      </c>
      <c r="F26" s="40">
        <f>SUM(F13:F25)</f>
        <v>5236566.88</v>
      </c>
      <c r="G26" s="41" t="s">
        <v>14</v>
      </c>
      <c r="H26" s="42" t="s">
        <v>59</v>
      </c>
    </row>
    <row r="27" spans="1:10" ht="26.5" customHeight="1" thickBot="1" x14ac:dyDescent="0.4">
      <c r="A27" s="55" t="s">
        <v>7</v>
      </c>
      <c r="B27" s="56"/>
      <c r="C27" s="56"/>
      <c r="D27" s="57"/>
      <c r="E27" s="57"/>
      <c r="F27" s="57"/>
      <c r="G27" s="57"/>
      <c r="H27" s="58"/>
    </row>
    <row r="28" spans="1:10" s="9" customFormat="1" ht="26.5" customHeight="1" x14ac:dyDescent="0.35">
      <c r="A28" s="28" t="str">
        <f>$A$1</f>
        <v>Categories</v>
      </c>
      <c r="B28" s="29"/>
      <c r="C28" s="29"/>
      <c r="D28" s="30" t="str">
        <f>$D$1</f>
        <v>2026 - 27 Budget Proposed</v>
      </c>
      <c r="E28" s="30" t="str">
        <f>$E$1</f>
        <v>2025 - 26 Budget</v>
      </c>
      <c r="F28" s="30" t="str">
        <f>$F$1</f>
        <v>2024 - 25
Actual</v>
      </c>
      <c r="G28" s="30" t="s">
        <v>1</v>
      </c>
      <c r="H28" s="31" t="s">
        <v>2</v>
      </c>
      <c r="J28" s="7"/>
    </row>
    <row r="29" spans="1:10" ht="22.5" customHeight="1" thickBot="1" x14ac:dyDescent="0.4">
      <c r="A29" s="32" t="s">
        <v>7</v>
      </c>
      <c r="B29" s="33">
        <f t="shared" ref="B29" si="6">D29-E29</f>
        <v>49165.490000000224</v>
      </c>
      <c r="C29" s="34">
        <f t="shared" ref="C29" si="7">B29/E29</f>
        <v>60.585193035222936</v>
      </c>
      <c r="D29" s="35">
        <f>D9-D26</f>
        <v>49977</v>
      </c>
      <c r="E29" s="35">
        <f>E9-E26</f>
        <v>811.50999999977648</v>
      </c>
      <c r="F29" s="35">
        <v>184453.41</v>
      </c>
      <c r="G29" s="36" t="s">
        <v>12</v>
      </c>
      <c r="H29" s="37"/>
      <c r="I29" s="3"/>
      <c r="J29" s="5"/>
    </row>
    <row r="30" spans="1:10" x14ac:dyDescent="0.35">
      <c r="E30" s="6"/>
      <c r="F30" s="6"/>
    </row>
    <row r="31" spans="1:10" x14ac:dyDescent="0.35">
      <c r="D31" s="6"/>
      <c r="F31" s="6"/>
    </row>
    <row r="32" spans="1:10" x14ac:dyDescent="0.35">
      <c r="F32" s="6"/>
    </row>
    <row r="33" spans="6:6" x14ac:dyDescent="0.35">
      <c r="F33" s="6"/>
    </row>
  </sheetData>
  <mergeCells count="2">
    <mergeCell ref="A11:H11"/>
    <mergeCell ref="A27:H27"/>
  </mergeCells>
  <printOptions horizontalCentered="1"/>
  <pageMargins left="0.196850393700787" right="0.196850393700787" top="0.78740157480314998" bottom="0.196850393700787" header="0.196850393700787" footer="0.196850393700787"/>
  <pageSetup scale="88" fitToHeight="3" orientation="landscape" horizontalDpi="1200" verticalDpi="1200" r:id="rId1"/>
  <headerFooter>
    <oddHeader>&amp;L&amp;G&amp;C&amp;"-,Bold"&amp;K05+000Page &amp;P of &amp;N</oddHeader>
  </headerFooter>
  <rowBreaks count="1" manualBreakCount="1">
    <brk id="1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GoA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koby.godwin</dc:creator>
  <cp:lastModifiedBy>Rakhshan Mazarei</cp:lastModifiedBy>
  <cp:lastPrinted>2026-02-23T19:34:28Z</cp:lastPrinted>
  <dcterms:created xsi:type="dcterms:W3CDTF">2023-02-03T23:54:38Z</dcterms:created>
  <dcterms:modified xsi:type="dcterms:W3CDTF">2026-02-23T19:35:03Z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2023-02-28T04:05:42Z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98fe0353-5ace-438c-8f4e-c2d9def15251</vt:lpwstr>
  </property>
  <property fmtid="{D5CDD505-2E9C-101B-9397-08002B2CF9AE}" pid="8" name="MSIP_Label_abf2ea38-542c-4b75-bd7d-582ec36a519f_ContentBits">
    <vt:lpwstr>2</vt:lpwstr>
  </property>
</Properties>
</file>